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<sst xmlns="http://schemas.openxmlformats.org/spreadsheetml/2006/main" count="81" uniqueCount="81">
  <si>
    <t>Material</t>
  </si>
  <si>
    <t>Inventory on Hand</t>
  </si>
  <si>
    <t>Inventory on Order</t>
  </si>
  <si>
    <t>Cost per Material</t>
  </si>
  <si>
    <t>Total Value</t>
  </si>
  <si>
    <t>Opaque Rainbow White #11 Seed Beads</t>
  </si>
  <si>
    <t>4mm Clear Celestial Crystal Bicones</t>
  </si>
  <si>
    <t>6mm Clear Celestial Crystal Bicones</t>
  </si>
  <si>
    <t>8mm Clear Celestial Crystal Bicones</t>
  </si>
  <si>
    <t>4mm White Celestial Crystal Bicones</t>
  </si>
  <si>
    <t>6mm White Celestial Crystal Bicones</t>
  </si>
  <si>
    <t>8mm White Celestial Crystal Bicones</t>
  </si>
  <si>
    <t>4mm Black Celestial Crystal Bicones</t>
  </si>
  <si>
    <t>6mm Black Celestial Crystal Bicones</t>
  </si>
  <si>
    <t>8mm Black Celestial Crystal Bicones</t>
  </si>
  <si>
    <t>4mm Pink Celestial Crystal Bicones</t>
  </si>
  <si>
    <t>6mm Pink Celestial Crystal Bicones</t>
  </si>
  <si>
    <t>8mm Pink Celestial Crystal Bicones</t>
  </si>
  <si>
    <t>4mm Red Celestial Crystal Bicones</t>
  </si>
  <si>
    <t>6mm Red Celestial Crystal Bicones</t>
  </si>
  <si>
    <t>8mm Red Celestial Crystal Bicones</t>
  </si>
  <si>
    <t>4mm Orange Celestial Crystal Bicones</t>
  </si>
  <si>
    <t>6mm Orange Celestial Crystal Bicones</t>
  </si>
  <si>
    <t>8mm Orange Celestial Crystal Bicones</t>
  </si>
  <si>
    <t>4mm Yellow Celestial Crystal Bicones</t>
  </si>
  <si>
    <t>6mm Yellow Celestial Crystal Bicones</t>
  </si>
  <si>
    <t>8mm Yellow Celestial Crystal Bicones</t>
  </si>
  <si>
    <t>4mm Green Celestial Crystal Bicones</t>
  </si>
  <si>
    <t>6mm Green Celestial Crystal Bicones</t>
  </si>
  <si>
    <t>8mm Green Celestial Crystal Bicones</t>
  </si>
  <si>
    <t>4mm Aqua Celestial Crystal Bicones</t>
  </si>
  <si>
    <t>6mm Aqua Celestial Crystal Bicones</t>
  </si>
  <si>
    <t>8mm Aqua Celstial Crystal Bicones</t>
  </si>
  <si>
    <t>4mm Blue Celestial Crystal Bicones</t>
  </si>
  <si>
    <t>6mm Blue Celestial Crystal Bicones</t>
  </si>
  <si>
    <t>8mm Blue Celestial Crystal Bicones</t>
  </si>
  <si>
    <t>4mm Purple Celestial Crystal Bicones</t>
  </si>
  <si>
    <t>6mm Purple Celestial Crystal Bicones</t>
  </si>
  <si>
    <t>8mm Purple Celestial Crystal Bicones</t>
  </si>
  <si>
    <t>4mm Crystal Clear Swarovski Bicones</t>
  </si>
  <si>
    <t>6mm Crystal Clear Swarovski Bicones</t>
  </si>
  <si>
    <t>8mm Crystal Clear Swarovski Bicones</t>
  </si>
  <si>
    <t>4mm White Opal Swarovski Bicones</t>
  </si>
  <si>
    <t>6mm White Opal Swarovski Bicones</t>
  </si>
  <si>
    <t>8mm White Opal Swarovski Bicones</t>
  </si>
  <si>
    <t>4mm Rose Swarovski Bicones</t>
  </si>
  <si>
    <t>6mm Rose Swarovski Bicones</t>
  </si>
  <si>
    <t>8mm Rose Swarovski Bicones</t>
  </si>
  <si>
    <t>4mm Light Siam Swarovski Bicones</t>
  </si>
  <si>
    <t>6mm Light Siam Swarovski Bicones</t>
  </si>
  <si>
    <t>8mm Light Siam Swarovski Bicones</t>
  </si>
  <si>
    <t>4mm Tangerine Swarovski Bicones</t>
  </si>
  <si>
    <t>6mm Tangerine Swarovski Bicones</t>
  </si>
  <si>
    <t>8mm Tangerine Swarovski Bicones</t>
  </si>
  <si>
    <t>4mm Sunflower Swarovski Bicones</t>
  </si>
  <si>
    <t>6mm Sunflower Swarovski Bicones</t>
  </si>
  <si>
    <t>8mm Sunflower Swarovski Bicones</t>
  </si>
  <si>
    <t>4mm Dark Moss Green Swarovski Bicones</t>
  </si>
  <si>
    <t>6mm Dark Moss Green Swarovski Bicones</t>
  </si>
  <si>
    <t>8mm Dark Moss Green Swarovski Bicones</t>
  </si>
  <si>
    <t>4mm Capri Blue Swarovski Bicones</t>
  </si>
  <si>
    <t>6mm Capri Blue Swarovski Bicones</t>
  </si>
  <si>
    <t>8mm Capri Blue Swarovski Bicones</t>
  </si>
  <si>
    <t>4mm Purple Velvet Swarovski Bicones</t>
  </si>
  <si>
    <t>6mm Purple Velvet Swarovski Bicones</t>
  </si>
  <si>
    <t>8mm Purple Velvet Swarovski Bicones</t>
  </si>
  <si>
    <t>4mm Smoked Topaz Swarovski Bicones</t>
  </si>
  <si>
    <t>6mm Smoked Topaz Swarovski Bicones</t>
  </si>
  <si>
    <t>8mm Smoked Topaz Swarovski Bicones</t>
  </si>
  <si>
    <t>4mm Jet Swarovski Bicones</t>
  </si>
  <si>
    <t>6mm Jet Swarovski Bicones</t>
  </si>
  <si>
    <t>8mm Jet Swarovski Bicones</t>
  </si>
  <si>
    <t>Silver Crimp Ends</t>
  </si>
  <si>
    <t>Gold Crimp Ends</t>
  </si>
  <si>
    <t>Silver Bead Caps</t>
  </si>
  <si>
    <t>Gold Bead Caps</t>
  </si>
  <si>
    <t>Silver Jumprings</t>
  </si>
  <si>
    <t>Gold Jumprings</t>
  </si>
  <si>
    <t>Silver Bookmarks</t>
  </si>
  <si>
    <t>Gold Bookmarks</t>
  </si>
  <si>
    <t>Silk Thread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</si>
</sst>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0.0"/>
      <color rgb="FF000000"/>
      <name val="Arial"/>
    </font>
    <font>
      <i/>
    </font>
    <font/>
    <font>
      <color rgb="FF000000"/>
    </font>
    <font>
      <sz val="10.0"/>
      <color rgb="FF000000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164" xfId="0" applyFont="1" applyNumberFormat="1"/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2" fontId="4" numFmtId="164" xfId="0" applyFill="1" applyFont="1" applyNumberFormat="1"/>
    <xf borderId="0" fillId="0" fontId="2" numFmtId="164" xfId="0" applyAlignment="1" applyFont="1" applyNumberFormat="1">
      <alignment readingOrder="0"/>
    </xf>
    <xf borderId="0" fillId="2" fontId="4" numFmtId="164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8.71"/>
    <col customWidth="1" min="2" max="2" width="16.71"/>
    <col customWidth="1" min="3" max="3" width="17.57"/>
    <col customWidth="1" min="4" max="4" width="16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2">
        <v>4100.0</v>
      </c>
      <c r="C2" s="2">
        <v>0.0</v>
      </c>
      <c r="D2" s="3">
        <f>3.38/4100</f>
        <v>0.0008243902439</v>
      </c>
      <c r="E2" s="4">
        <f t="shared" ref="E2:E36" si="1">(B2+C2)*D2</f>
        <v>3.38</v>
      </c>
    </row>
    <row r="3">
      <c r="A3" s="2" t="s">
        <v>6</v>
      </c>
      <c r="B3" s="2">
        <v>73.0</v>
      </c>
      <c r="C3" s="2">
        <v>0.0</v>
      </c>
      <c r="D3" s="3">
        <f>2.48/101</f>
        <v>0.02455445545</v>
      </c>
      <c r="E3" s="5">
        <f t="shared" si="1"/>
        <v>1.792475248</v>
      </c>
    </row>
    <row r="4">
      <c r="A4" s="2" t="s">
        <v>7</v>
      </c>
      <c r="B4" s="2">
        <v>0.0</v>
      </c>
      <c r="C4" s="2">
        <v>0.0</v>
      </c>
      <c r="D4" s="3">
        <f>2.63/67</f>
        <v>0.03925373134</v>
      </c>
      <c r="E4" s="3">
        <f t="shared" si="1"/>
        <v>0</v>
      </c>
    </row>
    <row r="5">
      <c r="A5" s="2" t="s">
        <v>8</v>
      </c>
      <c r="B5" s="2">
        <v>71.0</v>
      </c>
      <c r="C5" s="2">
        <v>0.0</v>
      </c>
      <c r="D5" s="3">
        <f>2.75/50</f>
        <v>0.055</v>
      </c>
      <c r="E5" s="3">
        <f t="shared" si="1"/>
        <v>3.905</v>
      </c>
    </row>
    <row r="6">
      <c r="A6" s="2" t="s">
        <v>9</v>
      </c>
      <c r="B6" s="2">
        <v>74.0</v>
      </c>
      <c r="C6" s="2">
        <v>0.0</v>
      </c>
      <c r="D6" s="3">
        <f>2.48/101</f>
        <v>0.02455445545</v>
      </c>
      <c r="E6" s="3">
        <f t="shared" si="1"/>
        <v>1.817029703</v>
      </c>
    </row>
    <row r="7">
      <c r="A7" s="2" t="s">
        <v>10</v>
      </c>
      <c r="B7" s="2">
        <v>0.0</v>
      </c>
      <c r="C7" s="2">
        <v>0.0</v>
      </c>
      <c r="D7" s="3">
        <f>2.63/67</f>
        <v>0.03925373134</v>
      </c>
      <c r="E7" s="3">
        <f t="shared" si="1"/>
        <v>0</v>
      </c>
    </row>
    <row r="8">
      <c r="A8" s="2" t="s">
        <v>11</v>
      </c>
      <c r="B8" s="2">
        <v>50.0</v>
      </c>
      <c r="C8" s="2">
        <v>0.0</v>
      </c>
      <c r="D8" s="3">
        <f>2.75/50</f>
        <v>0.055</v>
      </c>
      <c r="E8" s="3">
        <f t="shared" si="1"/>
        <v>2.75</v>
      </c>
    </row>
    <row r="9">
      <c r="A9" s="2" t="s">
        <v>12</v>
      </c>
      <c r="B9" s="2">
        <v>82.0</v>
      </c>
      <c r="C9" s="2">
        <v>0.0</v>
      </c>
      <c r="D9" s="3">
        <f>2.48/101</f>
        <v>0.02455445545</v>
      </c>
      <c r="E9" s="3">
        <f t="shared" si="1"/>
        <v>2.013465347</v>
      </c>
    </row>
    <row r="10">
      <c r="A10" s="2" t="s">
        <v>13</v>
      </c>
      <c r="B10" s="2">
        <v>6.0</v>
      </c>
      <c r="C10" s="2">
        <v>0.0</v>
      </c>
      <c r="D10" s="3">
        <f>2.63/67</f>
        <v>0.03925373134</v>
      </c>
      <c r="E10" s="3">
        <f t="shared" si="1"/>
        <v>0.2355223881</v>
      </c>
    </row>
    <row r="11">
      <c r="A11" s="2" t="s">
        <v>14</v>
      </c>
      <c r="B11" s="2">
        <v>57.0</v>
      </c>
      <c r="C11" s="2">
        <v>0.0</v>
      </c>
      <c r="D11" s="3">
        <f>2.75/50</f>
        <v>0.055</v>
      </c>
      <c r="E11" s="3">
        <f t="shared" si="1"/>
        <v>3.135</v>
      </c>
    </row>
    <row r="12">
      <c r="A12" s="2" t="s">
        <v>15</v>
      </c>
      <c r="B12" s="2">
        <v>155.0</v>
      </c>
      <c r="C12" s="2">
        <v>0.0</v>
      </c>
      <c r="D12" s="3">
        <f>2.48/101</f>
        <v>0.02455445545</v>
      </c>
      <c r="E12" s="3">
        <f t="shared" si="1"/>
        <v>3.805940594</v>
      </c>
    </row>
    <row r="13">
      <c r="A13" s="2" t="s">
        <v>16</v>
      </c>
      <c r="B13" s="2">
        <v>0.0</v>
      </c>
      <c r="C13" s="2">
        <v>0.0</v>
      </c>
      <c r="D13" s="3">
        <f>2.63/67</f>
        <v>0.03925373134</v>
      </c>
      <c r="E13" s="3">
        <f t="shared" si="1"/>
        <v>0</v>
      </c>
    </row>
    <row r="14">
      <c r="A14" s="2" t="s">
        <v>17</v>
      </c>
      <c r="B14" s="2">
        <v>78.0</v>
      </c>
      <c r="C14" s="2">
        <v>0.0</v>
      </c>
      <c r="D14" s="3">
        <f>2.75/50</f>
        <v>0.055</v>
      </c>
      <c r="E14" s="3">
        <f t="shared" si="1"/>
        <v>4.29</v>
      </c>
    </row>
    <row r="15">
      <c r="A15" s="2" t="s">
        <v>18</v>
      </c>
      <c r="B15" s="2">
        <v>67.0</v>
      </c>
      <c r="C15" s="2">
        <v>0.0</v>
      </c>
      <c r="D15" s="3">
        <f>2.48/101</f>
        <v>0.02455445545</v>
      </c>
      <c r="E15" s="3">
        <f t="shared" si="1"/>
        <v>1.645148515</v>
      </c>
    </row>
    <row r="16">
      <c r="A16" s="2" t="s">
        <v>19</v>
      </c>
      <c r="B16" s="2">
        <v>60.0</v>
      </c>
      <c r="C16" s="2">
        <v>0.0</v>
      </c>
      <c r="D16" s="3">
        <f>2.63/67</f>
        <v>0.03925373134</v>
      </c>
      <c r="E16" s="3">
        <f t="shared" si="1"/>
        <v>2.355223881</v>
      </c>
    </row>
    <row r="17">
      <c r="A17" s="2" t="s">
        <v>20</v>
      </c>
      <c r="B17" s="2">
        <v>62.0</v>
      </c>
      <c r="C17" s="2">
        <v>0.0</v>
      </c>
      <c r="D17" s="3">
        <f>2.75/50</f>
        <v>0.055</v>
      </c>
      <c r="E17" s="3">
        <f t="shared" si="1"/>
        <v>3.41</v>
      </c>
    </row>
    <row r="18">
      <c r="A18" s="2" t="s">
        <v>21</v>
      </c>
      <c r="B18" s="2">
        <v>171.0</v>
      </c>
      <c r="C18" s="2">
        <v>0.0</v>
      </c>
      <c r="D18" s="3">
        <f>2.48/101</f>
        <v>0.02455445545</v>
      </c>
      <c r="E18" s="3">
        <f t="shared" si="1"/>
        <v>4.198811881</v>
      </c>
    </row>
    <row r="19">
      <c r="A19" s="2" t="s">
        <v>22</v>
      </c>
      <c r="B19" s="2">
        <v>0.0</v>
      </c>
      <c r="C19" s="2">
        <v>0.0</v>
      </c>
      <c r="D19" s="3">
        <f>2.63/67</f>
        <v>0.03925373134</v>
      </c>
      <c r="E19" s="3">
        <f t="shared" si="1"/>
        <v>0</v>
      </c>
    </row>
    <row r="20">
      <c r="A20" s="2" t="s">
        <v>23</v>
      </c>
      <c r="B20" s="2">
        <v>42.0</v>
      </c>
      <c r="C20" s="2">
        <v>0.0</v>
      </c>
      <c r="D20" s="3">
        <f>2.75/50</f>
        <v>0.055</v>
      </c>
      <c r="E20" s="3">
        <f t="shared" si="1"/>
        <v>2.31</v>
      </c>
    </row>
    <row r="21">
      <c r="A21" s="2" t="s">
        <v>24</v>
      </c>
      <c r="B21" s="2">
        <v>84.0</v>
      </c>
      <c r="C21" s="2">
        <v>0.0</v>
      </c>
      <c r="D21" s="3">
        <f>2.48/101</f>
        <v>0.02455445545</v>
      </c>
      <c r="E21" s="3">
        <f t="shared" si="1"/>
        <v>2.062574257</v>
      </c>
    </row>
    <row r="22">
      <c r="A22" s="2" t="s">
        <v>25</v>
      </c>
      <c r="B22" s="2">
        <v>0.0</v>
      </c>
      <c r="C22" s="2">
        <v>0.0</v>
      </c>
      <c r="D22" s="3">
        <f>2.63/67</f>
        <v>0.03925373134</v>
      </c>
      <c r="E22" s="3">
        <f t="shared" si="1"/>
        <v>0</v>
      </c>
    </row>
    <row r="23">
      <c r="A23" s="2" t="s">
        <v>26</v>
      </c>
      <c r="B23" s="2">
        <v>42.0</v>
      </c>
      <c r="C23" s="2">
        <v>0.0</v>
      </c>
      <c r="D23" s="3">
        <f>2.75/50</f>
        <v>0.055</v>
      </c>
      <c r="E23" s="3">
        <f t="shared" si="1"/>
        <v>2.31</v>
      </c>
    </row>
    <row r="24">
      <c r="A24" s="2" t="s">
        <v>27</v>
      </c>
      <c r="B24" s="2">
        <v>117.0</v>
      </c>
      <c r="C24" s="2">
        <v>0.0</v>
      </c>
      <c r="D24" s="3">
        <f>2.48/101</f>
        <v>0.02455445545</v>
      </c>
      <c r="E24" s="3">
        <f t="shared" si="1"/>
        <v>2.872871287</v>
      </c>
    </row>
    <row r="25">
      <c r="A25" s="2" t="s">
        <v>28</v>
      </c>
      <c r="B25" s="2">
        <v>24.0</v>
      </c>
      <c r="C25" s="2">
        <v>0.0</v>
      </c>
      <c r="D25" s="3">
        <f>2.63/67</f>
        <v>0.03925373134</v>
      </c>
      <c r="E25" s="3">
        <f t="shared" si="1"/>
        <v>0.9420895522</v>
      </c>
    </row>
    <row r="26">
      <c r="A26" s="2" t="s">
        <v>29</v>
      </c>
      <c r="B26" s="2">
        <v>100.0</v>
      </c>
      <c r="C26" s="2">
        <v>0.0</v>
      </c>
      <c r="D26" s="3">
        <f>2.75/50</f>
        <v>0.055</v>
      </c>
      <c r="E26" s="3">
        <f t="shared" si="1"/>
        <v>5.5</v>
      </c>
    </row>
    <row r="27">
      <c r="A27" s="2" t="s">
        <v>30</v>
      </c>
      <c r="B27" s="2">
        <v>85.0</v>
      </c>
      <c r="C27" s="2">
        <v>0.0</v>
      </c>
      <c r="D27" s="6">
        <f>2.48/101</f>
        <v>0.02455445545</v>
      </c>
      <c r="E27" s="3">
        <f t="shared" si="1"/>
        <v>2.087128713</v>
      </c>
    </row>
    <row r="28">
      <c r="A28" s="2" t="s">
        <v>31</v>
      </c>
      <c r="B28" s="2">
        <v>0.0</v>
      </c>
      <c r="C28" s="2">
        <v>0.0</v>
      </c>
      <c r="D28" s="3">
        <f>2.63/67</f>
        <v>0.03925373134</v>
      </c>
      <c r="E28" s="3">
        <f t="shared" si="1"/>
        <v>0</v>
      </c>
    </row>
    <row r="29">
      <c r="A29" s="2" t="s">
        <v>32</v>
      </c>
      <c r="B29" s="2">
        <v>42.0</v>
      </c>
      <c r="C29" s="2">
        <v>0.0</v>
      </c>
      <c r="D29" s="3">
        <f>2.75/50</f>
        <v>0.055</v>
      </c>
      <c r="E29" s="3">
        <f t="shared" si="1"/>
        <v>2.31</v>
      </c>
    </row>
    <row r="30">
      <c r="A30" s="2" t="s">
        <v>33</v>
      </c>
      <c r="B30" s="2">
        <v>151.0</v>
      </c>
      <c r="C30" s="2">
        <v>0.0</v>
      </c>
      <c r="D30" s="3">
        <f>2.48/101</f>
        <v>0.02455445545</v>
      </c>
      <c r="E30" s="3">
        <f t="shared" si="1"/>
        <v>3.707722772</v>
      </c>
    </row>
    <row r="31">
      <c r="A31" s="2" t="s">
        <v>34</v>
      </c>
      <c r="B31" s="2">
        <v>22.0</v>
      </c>
      <c r="C31" s="2">
        <v>0.0</v>
      </c>
      <c r="D31" s="3">
        <f>2.63/67</f>
        <v>0.03925373134</v>
      </c>
      <c r="E31" s="3">
        <f t="shared" si="1"/>
        <v>0.8635820896</v>
      </c>
    </row>
    <row r="32">
      <c r="A32" s="2" t="s">
        <v>35</v>
      </c>
      <c r="B32" s="2">
        <v>85.0</v>
      </c>
      <c r="C32" s="2">
        <v>0.0</v>
      </c>
      <c r="D32" s="3">
        <f>2.75/50</f>
        <v>0.055</v>
      </c>
      <c r="E32" s="3">
        <f t="shared" si="1"/>
        <v>4.675</v>
      </c>
    </row>
    <row r="33">
      <c r="A33" s="2" t="s">
        <v>36</v>
      </c>
      <c r="B33" s="2">
        <v>227.0</v>
      </c>
      <c r="C33" s="2">
        <v>0.0</v>
      </c>
      <c r="D33" s="3">
        <f>2.48/101</f>
        <v>0.02455445545</v>
      </c>
      <c r="E33" s="3">
        <f t="shared" si="1"/>
        <v>5.573861386</v>
      </c>
    </row>
    <row r="34">
      <c r="A34" s="2" t="s">
        <v>37</v>
      </c>
      <c r="B34" s="2">
        <v>45.0</v>
      </c>
      <c r="C34" s="2">
        <v>0.0</v>
      </c>
      <c r="D34" s="3">
        <f>2.63/67</f>
        <v>0.03925373134</v>
      </c>
      <c r="E34" s="3">
        <f t="shared" si="1"/>
        <v>1.76641791</v>
      </c>
    </row>
    <row r="35">
      <c r="A35" s="2" t="s">
        <v>38</v>
      </c>
      <c r="B35" s="2">
        <v>76.0</v>
      </c>
      <c r="C35" s="2">
        <v>0.0</v>
      </c>
      <c r="D35" s="3">
        <f>2.75/50</f>
        <v>0.055</v>
      </c>
      <c r="E35" s="3">
        <f t="shared" si="1"/>
        <v>4.18</v>
      </c>
    </row>
    <row r="36">
      <c r="A36" s="2" t="s">
        <v>39</v>
      </c>
      <c r="B36" s="2">
        <v>0.0</v>
      </c>
      <c r="C36" s="2">
        <v>0.0</v>
      </c>
      <c r="D36" s="5">
        <f>61.68/1440</f>
        <v>0.04283333333</v>
      </c>
      <c r="E36" s="5">
        <f t="shared" si="1"/>
        <v>0</v>
      </c>
    </row>
    <row r="37">
      <c r="A37" s="2" t="s">
        <v>40</v>
      </c>
      <c r="B37" s="2">
        <v>0.0</v>
      </c>
      <c r="C37" s="2">
        <v>0.0</v>
      </c>
      <c r="D37" s="5">
        <f>31.31/360</f>
        <v>0.08697222222</v>
      </c>
    </row>
    <row r="38">
      <c r="A38" s="2" t="s">
        <v>41</v>
      </c>
      <c r="B38" s="2">
        <v>0.0</v>
      </c>
      <c r="C38" s="2">
        <v>0.0</v>
      </c>
      <c r="D38" s="7">
        <f>52.19/288</f>
        <v>0.1812152778</v>
      </c>
    </row>
    <row r="39">
      <c r="A39" s="2" t="s">
        <v>42</v>
      </c>
      <c r="B39" s="2">
        <v>0.0</v>
      </c>
      <c r="C39" s="2">
        <v>0.0</v>
      </c>
      <c r="D39" s="5">
        <f>84.25/1440</f>
        <v>0.05850694444</v>
      </c>
    </row>
    <row r="40">
      <c r="A40" s="2" t="s">
        <v>43</v>
      </c>
      <c r="B40" s="2">
        <v>0.0</v>
      </c>
      <c r="C40" s="2">
        <v>0.0</v>
      </c>
      <c r="D40" s="5">
        <f>42.77/360</f>
        <v>0.1188055556</v>
      </c>
    </row>
    <row r="41">
      <c r="A41" s="2" t="s">
        <v>44</v>
      </c>
      <c r="B41" s="2">
        <v>0.0</v>
      </c>
      <c r="C41" s="2">
        <v>0.0</v>
      </c>
      <c r="D41" s="5">
        <f>71.24/288</f>
        <v>0.2473611111</v>
      </c>
    </row>
    <row r="42">
      <c r="A42" s="2" t="s">
        <v>45</v>
      </c>
      <c r="B42" s="2">
        <v>0.0</v>
      </c>
      <c r="C42" s="2">
        <v>0.0</v>
      </c>
      <c r="D42" s="8">
        <f>84.25/1440</f>
        <v>0.05850694444</v>
      </c>
    </row>
    <row r="43">
      <c r="A43" s="2" t="s">
        <v>46</v>
      </c>
      <c r="B43" s="2">
        <v>0.0</v>
      </c>
      <c r="C43" s="2">
        <v>0.0</v>
      </c>
      <c r="D43" s="8">
        <f>42.77/360</f>
        <v>0.1188055556</v>
      </c>
    </row>
    <row r="44">
      <c r="A44" s="2" t="s">
        <v>47</v>
      </c>
      <c r="B44" s="2">
        <v>0.0</v>
      </c>
      <c r="C44" s="2">
        <v>0.0</v>
      </c>
      <c r="D44" s="8">
        <f>71.24/288</f>
        <v>0.2473611111</v>
      </c>
    </row>
    <row r="45">
      <c r="A45" s="2" t="s">
        <v>48</v>
      </c>
      <c r="B45" s="2">
        <v>0.0</v>
      </c>
      <c r="C45" s="2">
        <v>0.0</v>
      </c>
      <c r="D45" s="8">
        <f>84.25/1440</f>
        <v>0.05850694444</v>
      </c>
    </row>
    <row r="46">
      <c r="A46" s="2" t="s">
        <v>49</v>
      </c>
      <c r="B46" s="2">
        <v>0.0</v>
      </c>
      <c r="C46" s="2">
        <v>0.0</v>
      </c>
      <c r="D46" s="8">
        <f>42.77/360</f>
        <v>0.1188055556</v>
      </c>
    </row>
    <row r="47">
      <c r="A47" s="2" t="s">
        <v>50</v>
      </c>
      <c r="B47" s="2">
        <v>0.0</v>
      </c>
      <c r="C47" s="2">
        <v>0.0</v>
      </c>
      <c r="D47" s="8">
        <f>71.24/288</f>
        <v>0.2473611111</v>
      </c>
    </row>
    <row r="48">
      <c r="A48" s="2" t="s">
        <v>51</v>
      </c>
      <c r="B48" s="2">
        <v>0.0</v>
      </c>
      <c r="C48" s="2">
        <v>0.0</v>
      </c>
      <c r="D48" s="8">
        <f>84.25/1440</f>
        <v>0.05850694444</v>
      </c>
    </row>
    <row r="49">
      <c r="A49" s="2" t="s">
        <v>52</v>
      </c>
      <c r="B49" s="2">
        <v>0.0</v>
      </c>
      <c r="C49" s="2">
        <v>0.0</v>
      </c>
      <c r="D49" s="8">
        <f>42.77/360</f>
        <v>0.1188055556</v>
      </c>
    </row>
    <row r="50">
      <c r="A50" s="2" t="s">
        <v>53</v>
      </c>
      <c r="B50" s="2">
        <v>0.0</v>
      </c>
      <c r="C50" s="2">
        <v>0.0</v>
      </c>
      <c r="D50" s="8">
        <f>71.24/288</f>
        <v>0.2473611111</v>
      </c>
    </row>
    <row r="51">
      <c r="A51" s="2" t="s">
        <v>54</v>
      </c>
      <c r="B51" s="2">
        <v>9.0</v>
      </c>
      <c r="C51" s="2">
        <v>0.0</v>
      </c>
      <c r="D51" s="8">
        <f>84.25/1440</f>
        <v>0.05850694444</v>
      </c>
    </row>
    <row r="52">
      <c r="A52" s="2" t="s">
        <v>55</v>
      </c>
      <c r="B52" s="2">
        <v>12.0</v>
      </c>
      <c r="C52" s="2">
        <v>0.0</v>
      </c>
      <c r="D52" s="8">
        <f>42.77/360</f>
        <v>0.1188055556</v>
      </c>
    </row>
    <row r="53">
      <c r="A53" s="2" t="s">
        <v>56</v>
      </c>
      <c r="B53" s="2">
        <v>0.0</v>
      </c>
      <c r="C53" s="2">
        <v>0.0</v>
      </c>
      <c r="D53" s="8">
        <f>71.24/288</f>
        <v>0.2473611111</v>
      </c>
    </row>
    <row r="54">
      <c r="A54" s="2" t="s">
        <v>57</v>
      </c>
      <c r="B54" s="2">
        <v>0.0</v>
      </c>
      <c r="C54" s="2">
        <v>0.0</v>
      </c>
      <c r="D54" s="8">
        <f>84.25/1440</f>
        <v>0.05850694444</v>
      </c>
    </row>
    <row r="55">
      <c r="A55" s="2" t="s">
        <v>58</v>
      </c>
      <c r="B55" s="2">
        <v>0.0</v>
      </c>
      <c r="C55" s="2">
        <v>0.0</v>
      </c>
      <c r="D55" s="8">
        <f>42.77/360</f>
        <v>0.1188055556</v>
      </c>
    </row>
    <row r="56">
      <c r="A56" s="2" t="s">
        <v>59</v>
      </c>
      <c r="B56" s="2">
        <v>0.0</v>
      </c>
      <c r="C56" s="2">
        <v>0.0</v>
      </c>
      <c r="D56" s="8">
        <f>71.24/288</f>
        <v>0.2473611111</v>
      </c>
    </row>
    <row r="57">
      <c r="A57" s="2" t="s">
        <v>60</v>
      </c>
      <c r="B57" s="2">
        <v>0.0</v>
      </c>
      <c r="C57" s="2">
        <v>0.0</v>
      </c>
      <c r="D57" s="8">
        <f>84.25/1440</f>
        <v>0.05850694444</v>
      </c>
    </row>
    <row r="58">
      <c r="A58" s="2" t="s">
        <v>61</v>
      </c>
      <c r="B58" s="2">
        <v>0.0</v>
      </c>
      <c r="C58" s="2">
        <v>0.0</v>
      </c>
      <c r="D58" s="8">
        <f>42.77/360</f>
        <v>0.1188055556</v>
      </c>
    </row>
    <row r="59">
      <c r="A59" s="2" t="s">
        <v>62</v>
      </c>
      <c r="B59" s="2">
        <v>0.0</v>
      </c>
      <c r="C59" s="2">
        <v>0.0</v>
      </c>
      <c r="D59" s="8">
        <f>71.24/288</f>
        <v>0.2473611111</v>
      </c>
    </row>
    <row r="60">
      <c r="A60" s="2" t="s">
        <v>63</v>
      </c>
      <c r="B60" s="2">
        <v>0.0</v>
      </c>
      <c r="C60" s="2">
        <v>0.0</v>
      </c>
      <c r="D60" s="8">
        <f>84.25/1440</f>
        <v>0.05850694444</v>
      </c>
    </row>
    <row r="61">
      <c r="A61" s="2" t="s">
        <v>64</v>
      </c>
      <c r="B61" s="2">
        <v>0.0</v>
      </c>
      <c r="C61" s="2">
        <v>0.0</v>
      </c>
      <c r="D61" s="8">
        <f>42.77/360</f>
        <v>0.1188055556</v>
      </c>
    </row>
    <row r="62">
      <c r="A62" s="2" t="s">
        <v>65</v>
      </c>
      <c r="B62" s="2">
        <v>0.0</v>
      </c>
      <c r="C62" s="2">
        <v>0.0</v>
      </c>
      <c r="D62" s="8">
        <f>71.24/288</f>
        <v>0.2473611111</v>
      </c>
    </row>
    <row r="63">
      <c r="A63" s="2" t="s">
        <v>66</v>
      </c>
      <c r="B63" s="2">
        <v>0.0</v>
      </c>
      <c r="C63" s="2">
        <v>0.0</v>
      </c>
      <c r="D63" s="8">
        <f>84.25/1440</f>
        <v>0.05850694444</v>
      </c>
    </row>
    <row r="64">
      <c r="A64" s="2" t="s">
        <v>67</v>
      </c>
      <c r="B64" s="2">
        <v>0.0</v>
      </c>
      <c r="C64" s="2">
        <v>0.0</v>
      </c>
      <c r="D64" s="8">
        <f>42.77/360</f>
        <v>0.1188055556</v>
      </c>
    </row>
    <row r="65">
      <c r="A65" s="2" t="s">
        <v>68</v>
      </c>
      <c r="B65" s="2">
        <v>0.0</v>
      </c>
      <c r="C65" s="2">
        <v>0.0</v>
      </c>
      <c r="D65" s="8">
        <f>71.24/288</f>
        <v>0.2473611111</v>
      </c>
    </row>
    <row r="66">
      <c r="A66" s="2" t="s">
        <v>69</v>
      </c>
      <c r="B66" s="2">
        <v>0.0</v>
      </c>
      <c r="C66" s="2">
        <v>0.0</v>
      </c>
      <c r="D66" s="8">
        <f>84.25/1440</f>
        <v>0.05850694444</v>
      </c>
    </row>
    <row r="67">
      <c r="A67" s="2" t="s">
        <v>70</v>
      </c>
      <c r="B67" s="2">
        <v>0.0</v>
      </c>
      <c r="C67" s="2">
        <v>0.0</v>
      </c>
      <c r="D67" s="8">
        <f>42.77/360</f>
        <v>0.1188055556</v>
      </c>
    </row>
    <row r="68">
      <c r="A68" s="2" t="s">
        <v>71</v>
      </c>
      <c r="B68" s="2">
        <v>0.0</v>
      </c>
      <c r="C68" s="2">
        <v>0.0</v>
      </c>
      <c r="D68" s="8">
        <f>71.24/288</f>
        <v>0.2473611111</v>
      </c>
    </row>
    <row r="69">
      <c r="A69" s="2" t="s">
        <v>72</v>
      </c>
      <c r="B69" s="2">
        <v>192.0</v>
      </c>
      <c r="C69" s="2">
        <v>0.0</v>
      </c>
      <c r="D69" s="5">
        <f>2.47/200</f>
        <v>0.01235</v>
      </c>
      <c r="E69" s="5">
        <f t="shared" ref="E69:E77" si="2">(B69+C69)*D69</f>
        <v>2.3712</v>
      </c>
    </row>
    <row r="70">
      <c r="A70" s="2" t="s">
        <v>73</v>
      </c>
      <c r="B70" s="2">
        <v>0.0</v>
      </c>
      <c r="C70" s="2">
        <v>200.0</v>
      </c>
      <c r="D70" s="7">
        <f>2.33/200</f>
        <v>0.01165</v>
      </c>
      <c r="E70" s="5">
        <f t="shared" si="2"/>
        <v>2.33</v>
      </c>
    </row>
    <row r="71">
      <c r="A71" s="2" t="s">
        <v>74</v>
      </c>
      <c r="B71" s="2">
        <v>1993.0</v>
      </c>
      <c r="C71" s="2">
        <v>0.0</v>
      </c>
      <c r="D71" s="5">
        <f t="shared" ref="D71:D72" si="3">8.59/2000</f>
        <v>0.004295</v>
      </c>
      <c r="E71" s="5">
        <f t="shared" si="2"/>
        <v>8.559935</v>
      </c>
    </row>
    <row r="72">
      <c r="A72" s="2" t="s">
        <v>75</v>
      </c>
      <c r="B72" s="2">
        <v>0.0</v>
      </c>
      <c r="C72" s="2">
        <v>2000.0</v>
      </c>
      <c r="D72" s="5">
        <f t="shared" si="3"/>
        <v>0.004295</v>
      </c>
      <c r="E72" s="5">
        <f t="shared" si="2"/>
        <v>8.59</v>
      </c>
    </row>
    <row r="73">
      <c r="A73" s="2" t="s">
        <v>76</v>
      </c>
      <c r="B73" s="2">
        <v>0.0</v>
      </c>
      <c r="C73" s="2">
        <v>1000.0</v>
      </c>
      <c r="D73" s="5">
        <f t="shared" ref="D73:D74" si="4">7.68/1000</f>
        <v>0.00768</v>
      </c>
      <c r="E73" s="5">
        <f t="shared" si="2"/>
        <v>7.68</v>
      </c>
    </row>
    <row r="74">
      <c r="A74" s="2" t="s">
        <v>77</v>
      </c>
      <c r="B74" s="2">
        <v>0.0</v>
      </c>
      <c r="C74" s="2">
        <v>1000.0</v>
      </c>
      <c r="D74" s="5">
        <f t="shared" si="4"/>
        <v>0.00768</v>
      </c>
      <c r="E74" s="5">
        <f t="shared" si="2"/>
        <v>7.68</v>
      </c>
    </row>
    <row r="75">
      <c r="A75" s="2" t="s">
        <v>78</v>
      </c>
      <c r="B75" s="2">
        <v>0.0</v>
      </c>
      <c r="C75" s="2">
        <v>30.0</v>
      </c>
      <c r="D75" s="5">
        <f>1.53/15</f>
        <v>0.102</v>
      </c>
      <c r="E75" s="5">
        <f t="shared" si="2"/>
        <v>3.06</v>
      </c>
    </row>
    <row r="76">
      <c r="A76" s="2" t="s">
        <v>79</v>
      </c>
      <c r="B76" s="2">
        <v>0.0</v>
      </c>
      <c r="C76" s="2">
        <v>15.0</v>
      </c>
      <c r="D76" s="5">
        <f>3.13/15</f>
        <v>0.2086666667</v>
      </c>
      <c r="E76" s="5">
        <f t="shared" si="2"/>
        <v>3.13</v>
      </c>
    </row>
    <row r="77">
      <c r="A77" s="2" t="s">
        <v>80</v>
      </c>
      <c r="B77" s="2">
        <v>0.0</v>
      </c>
      <c r="C77" s="2">
        <v>820.0</v>
      </c>
      <c r="D77" s="5">
        <f>3.84/820</f>
        <v>0.004682926829</v>
      </c>
      <c r="E77" s="5">
        <f t="shared" si="2"/>
        <v>3.84</v>
      </c>
    </row>
  </sheetData>
  <drawing r:id="rId1"/>
</worksheet>
</file>